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T\Desktop\D-Daten\Strength-of-Freedom\Immobilien\"/>
    </mc:Choice>
  </mc:AlternateContent>
  <xr:revisionPtr revIDLastSave="0" documentId="13_ncr:1_{C11A3469-15AD-4E2B-B39B-887DA32C0A8A}" xr6:coauthVersionLast="47" xr6:coauthVersionMax="47" xr10:uidLastSave="{00000000-0000-0000-0000-000000000000}"/>
  <bookViews>
    <workbookView xWindow="-120" yWindow="-120" windowWidth="29040" windowHeight="15720" xr2:uid="{C2375CAF-D1E0-4172-9FA8-7CD9F7FE7887}"/>
  </bookViews>
  <sheets>
    <sheet name="Kalkul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6" i="1" l="1"/>
  <c r="C105" i="1"/>
  <c r="E104" i="1"/>
  <c r="E103" i="1"/>
  <c r="C89" i="1"/>
  <c r="C81" i="1"/>
  <c r="E73" i="1"/>
  <c r="E74" i="1" s="1"/>
  <c r="E71" i="1"/>
  <c r="E72" i="1" s="1"/>
  <c r="E64" i="1"/>
  <c r="E65" i="1" s="1"/>
  <c r="E63" i="1"/>
  <c r="C75" i="1" l="1"/>
  <c r="C67" i="1"/>
  <c r="C54" i="1" l="1"/>
  <c r="C41" i="1"/>
  <c r="C34" i="1"/>
  <c r="E18" i="1"/>
  <c r="E17" i="1"/>
  <c r="E16" i="1"/>
  <c r="E15" i="1"/>
  <c r="E14" i="1"/>
  <c r="E13" i="1"/>
  <c r="C12" i="1"/>
</calcChain>
</file>

<file path=xl/sharedStrings.xml><?xml version="1.0" encoding="utf-8"?>
<sst xmlns="http://schemas.openxmlformats.org/spreadsheetml/2006/main" count="82" uniqueCount="70">
  <si>
    <t>Info zur Immobilie</t>
  </si>
  <si>
    <t>Adresse</t>
  </si>
  <si>
    <t>Garage</t>
  </si>
  <si>
    <t>Stellplatz</t>
  </si>
  <si>
    <t>Musterstr. 1 10000 Musterstadt</t>
  </si>
  <si>
    <t>Nein</t>
  </si>
  <si>
    <t>Kauf- &amp; Kaufnebenkosten Berechnung</t>
  </si>
  <si>
    <t>Kaufpreis</t>
  </si>
  <si>
    <t>Preis pro m²</t>
  </si>
  <si>
    <t>Sonstiges</t>
  </si>
  <si>
    <t>Gesamtsumme</t>
  </si>
  <si>
    <t>Wohnfläche in m²</t>
  </si>
  <si>
    <t>Grundbuch in %</t>
  </si>
  <si>
    <t>Notar in %</t>
  </si>
  <si>
    <t>Makler in %</t>
  </si>
  <si>
    <t>Sonstiges in %</t>
  </si>
  <si>
    <t>Benötigtes Kapital für Renovierung oder Sanierung</t>
  </si>
  <si>
    <t>Küche</t>
  </si>
  <si>
    <t>Badezimmer</t>
  </si>
  <si>
    <t>Wohnzimmer</t>
  </si>
  <si>
    <t>Schlafzimmer</t>
  </si>
  <si>
    <t>Flur</t>
  </si>
  <si>
    <t>Kinderzimmer 1</t>
  </si>
  <si>
    <t>Kinderzimmer 2</t>
  </si>
  <si>
    <t>Dachboden</t>
  </si>
  <si>
    <t>Keller</t>
  </si>
  <si>
    <t>Balkon</t>
  </si>
  <si>
    <t>Terasse</t>
  </si>
  <si>
    <t>…</t>
  </si>
  <si>
    <t>Gesamtinvestitionskosten</t>
  </si>
  <si>
    <t>Grunderwerbsteuer in % (BW)</t>
  </si>
  <si>
    <t xml:space="preserve">Kaufpreis </t>
  </si>
  <si>
    <t>Kaufnebenkosten</t>
  </si>
  <si>
    <t>Renovierung &amp; Sanierung</t>
  </si>
  <si>
    <t>Miete</t>
  </si>
  <si>
    <t>Kaltmiete pro m²</t>
  </si>
  <si>
    <t>Gesamt Nettokaltmiete</t>
  </si>
  <si>
    <t>Kaltmiete</t>
  </si>
  <si>
    <t>Umlagefähige Kosten</t>
  </si>
  <si>
    <t>Warmmiete</t>
  </si>
  <si>
    <t>Rücklagen &amp; Hausgeld</t>
  </si>
  <si>
    <t>Gesamtkosten</t>
  </si>
  <si>
    <t>Gesamtkosten pro Monat</t>
  </si>
  <si>
    <t>Persönliche Rücklagen pro Monat</t>
  </si>
  <si>
    <t>Hausgeld pro Monat</t>
  </si>
  <si>
    <t>Mietausfall in % von Kaltmiete</t>
  </si>
  <si>
    <t>Bankrate Zinsen + Tilgung</t>
  </si>
  <si>
    <t>Zinsen</t>
  </si>
  <si>
    <t>Zinsen pro Monat</t>
  </si>
  <si>
    <t>Zinsen in %</t>
  </si>
  <si>
    <t>Tilgungsrate in %</t>
  </si>
  <si>
    <t>Tilgungsrate pro Monat</t>
  </si>
  <si>
    <t>Benötigte Kaltmiete um alle Kosten zu decken</t>
  </si>
  <si>
    <t>Bankrate</t>
  </si>
  <si>
    <t>Cashflow</t>
  </si>
  <si>
    <t>Tilgung</t>
  </si>
  <si>
    <t>Hausgeld + Rücklagen</t>
  </si>
  <si>
    <t>Persönliche Rücklagen pro m²</t>
  </si>
  <si>
    <t>Gewinn der Immobilie</t>
  </si>
  <si>
    <t>Eingesetztes Eigenkapital</t>
  </si>
  <si>
    <t>Cashflow aller Jahre</t>
  </si>
  <si>
    <t>Gewinnzuwachs der Immobilie</t>
  </si>
  <si>
    <t>Fix and Flip Berechnung</t>
  </si>
  <si>
    <t>Gesamtkosten Bankrate pro Monat</t>
  </si>
  <si>
    <t>Gesamtkosten bis zum Verkauf</t>
  </si>
  <si>
    <t>werden kann. Fazit um Plus beim Fix and Flip zu erwirtschaften, müssten wir die</t>
  </si>
  <si>
    <t>Immobilie für mindestens 250.000,00 € weiter verkaufen damit sich dieses Geschäft</t>
  </si>
  <si>
    <t>lohnt.</t>
  </si>
  <si>
    <t>Strafzinsen der Bank von 1% der Kredithöhe</t>
  </si>
  <si>
    <t>242.896,00 € wären die Gesamtkosten, bis die Wohnung tatsächlich weiter verkauft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</si>
</sst>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64" fontId="1" fillId="3" borderId="6" xfId="0" applyNumberFormat="1" applyFont="1" applyFill="1" applyBorder="1"/>
    <xf numFmtId="164" fontId="1" fillId="3" borderId="4" xfId="0" applyNumberFormat="1" applyFont="1" applyFill="1" applyBorder="1"/>
    <xf numFmtId="164" fontId="1" fillId="3" borderId="8" xfId="0" applyNumberFormat="1" applyFont="1" applyFill="1" applyBorder="1"/>
    <xf numFmtId="2" fontId="1" fillId="3" borderId="0" xfId="0" applyNumberFormat="1" applyFont="1" applyFill="1"/>
    <xf numFmtId="0" fontId="1" fillId="3" borderId="0" xfId="0" applyFont="1" applyFill="1"/>
    <xf numFmtId="2" fontId="1" fillId="3" borderId="7" xfId="0" applyNumberFormat="1" applyFont="1" applyFill="1" applyBorder="1"/>
    <xf numFmtId="0" fontId="1" fillId="3" borderId="7" xfId="0" applyFont="1" applyFill="1" applyBorder="1"/>
    <xf numFmtId="164" fontId="1" fillId="3" borderId="0" xfId="0" applyNumberFormat="1" applyFont="1" applyFill="1"/>
    <xf numFmtId="164" fontId="1" fillId="4" borderId="4" xfId="0" applyNumberFormat="1" applyFont="1" applyFill="1" applyBorder="1"/>
    <xf numFmtId="2" fontId="1" fillId="3" borderId="5" xfId="0" applyNumberFormat="1" applyFont="1" applyFill="1" applyBorder="1"/>
    <xf numFmtId="0" fontId="1" fillId="3" borderId="5" xfId="0" applyFont="1" applyFill="1" applyBorder="1"/>
    <xf numFmtId="164" fontId="1" fillId="4" borderId="6" xfId="0" applyNumberFormat="1" applyFont="1" applyFill="1" applyBorder="1"/>
    <xf numFmtId="164" fontId="1" fillId="3" borderId="10" xfId="0" applyNumberFormat="1" applyFont="1" applyFill="1" applyBorder="1"/>
    <xf numFmtId="164" fontId="1" fillId="3" borderId="7" xfId="0" applyNumberFormat="1" applyFont="1" applyFill="1" applyBorder="1"/>
    <xf numFmtId="164" fontId="1" fillId="3" borderId="8" xfId="0" applyNumberFormat="1" applyFont="1" applyFill="1" applyBorder="1"/>
    <xf numFmtId="164" fontId="1" fillId="3" borderId="11" xfId="0" applyNumberFormat="1" applyFont="1" applyFill="1" applyBorder="1"/>
    <xf numFmtId="164" fontId="1" fillId="3" borderId="0" xfId="0" applyNumberFormat="1" applyFont="1" applyFill="1"/>
    <xf numFmtId="164" fontId="1" fillId="3" borderId="4" xfId="0" applyNumberFormat="1" applyFont="1" applyFill="1" applyBorder="1"/>
    <xf numFmtId="164" fontId="1" fillId="3" borderId="9" xfId="0" applyNumberFormat="1" applyFont="1" applyFill="1" applyBorder="1"/>
    <xf numFmtId="164" fontId="1" fillId="3" borderId="5" xfId="0" applyNumberFormat="1" applyFont="1" applyFill="1" applyBorder="1"/>
    <xf numFmtId="164" fontId="1" fillId="3" borderId="6" xfId="0" applyNumberFormat="1" applyFont="1" applyFill="1" applyBorder="1"/>
    <xf numFmtId="0" fontId="1" fillId="0" borderId="9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4" xfId="0" applyFont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3" borderId="11" xfId="0" applyNumberFormat="1" applyFont="1" applyFill="1" applyBorder="1" applyAlignment="1">
      <alignment horizontal="right"/>
    </xf>
    <xf numFmtId="164" fontId="1" fillId="3" borderId="0" xfId="0" applyNumberFormat="1" applyFont="1" applyFill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164" fontId="1" fillId="4" borderId="11" xfId="0" applyNumberFormat="1" applyFont="1" applyFill="1" applyBorder="1"/>
    <xf numFmtId="164" fontId="1" fillId="4" borderId="0" xfId="0" applyNumberFormat="1" applyFont="1" applyFill="1"/>
    <xf numFmtId="164" fontId="1" fillId="4" borderId="4" xfId="0" applyNumberFormat="1" applyFont="1" applyFill="1" applyBorder="1"/>
    <xf numFmtId="0" fontId="1" fillId="3" borderId="9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2" fontId="1" fillId="3" borderId="11" xfId="0" applyNumberFormat="1" applyFont="1" applyFill="1" applyBorder="1" applyAlignment="1">
      <alignment horizontal="right"/>
    </xf>
    <xf numFmtId="2" fontId="1" fillId="3" borderId="0" xfId="0" applyNumberFormat="1" applyFont="1" applyFill="1" applyAlignment="1">
      <alignment horizontal="right"/>
    </xf>
    <xf numFmtId="2" fontId="1" fillId="3" borderId="4" xfId="0" applyNumberFormat="1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164" fontId="1" fillId="3" borderId="10" xfId="0" applyNumberFormat="1" applyFont="1" applyFill="1" applyBorder="1" applyAlignment="1">
      <alignment horizontal="right"/>
    </xf>
    <xf numFmtId="164" fontId="1" fillId="3" borderId="7" xfId="0" applyNumberFormat="1" applyFont="1" applyFill="1" applyBorder="1" applyAlignment="1">
      <alignment horizontal="right"/>
    </xf>
    <xf numFmtId="164" fontId="1" fillId="3" borderId="8" xfId="0" applyNumberFormat="1" applyFont="1" applyFill="1" applyBorder="1" applyAlignment="1">
      <alignment horizontal="right"/>
    </xf>
    <xf numFmtId="164" fontId="1" fillId="3" borderId="9" xfId="0" applyNumberFormat="1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164" fontId="1" fillId="3" borderId="6" xfId="0" applyNumberFormat="1" applyFont="1" applyFill="1" applyBorder="1" applyAlignment="1">
      <alignment horizontal="right"/>
    </xf>
    <xf numFmtId="0" fontId="1" fillId="3" borderId="7" xfId="0" applyFont="1" applyFill="1" applyBorder="1"/>
    <xf numFmtId="0" fontId="1" fillId="3" borderId="8" xfId="0" applyFont="1" applyFill="1" applyBorder="1"/>
    <xf numFmtId="164" fontId="1" fillId="4" borderId="11" xfId="0" applyNumberFormat="1" applyFont="1" applyFill="1" applyBorder="1" applyAlignment="1">
      <alignment horizontal="right"/>
    </xf>
    <xf numFmtId="164" fontId="1" fillId="4" borderId="0" xfId="0" applyNumberFormat="1" applyFont="1" applyFill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1" fillId="3" borderId="0" xfId="0" applyNumberFormat="1" applyFont="1" applyFill="1" applyAlignment="1"/>
    <xf numFmtId="0" fontId="1" fillId="3" borderId="0" xfId="0" applyFont="1" applyFill="1"/>
    <xf numFmtId="0" fontId="1" fillId="5" borderId="0" xfId="0" applyFont="1" applyFill="1"/>
    <xf numFmtId="0" fontId="1" fillId="6" borderId="0" xfId="0" applyNumberFormat="1" applyFont="1" applyFill="1" applyAlignme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E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73CA7-1E79-48F9-B557-A1B9A4AE5DBF}">
  <dimension ref="A1:AF148"/>
  <sheetViews>
    <sheetView tabSelected="1" topLeftCell="A85" zoomScaleNormal="100" workbookViewId="0">
      <selection activeCell="C106" sqref="C106:E106"/>
    </sheetView>
  </sheetViews>
  <sheetFormatPr baseColWidth="10" defaultRowHeight="15" x14ac:dyDescent="0.25"/>
  <cols>
    <col min="1" max="1" width="11.42578125" style="1"/>
    <col min="2" max="2" width="32.5703125" customWidth="1"/>
    <col min="5" max="5" width="13" customWidth="1"/>
  </cols>
  <sheetData>
    <row r="1" spans="1:32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5.75" thickBot="1" x14ac:dyDescent="0.3">
      <c r="A2" s="29" t="s">
        <v>0</v>
      </c>
      <c r="B2" s="30"/>
      <c r="C2" s="30"/>
      <c r="D2" s="30"/>
      <c r="E2" s="3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25">
      <c r="A4" s="23" t="s">
        <v>1</v>
      </c>
      <c r="B4" s="24"/>
      <c r="C4" s="39" t="s">
        <v>4</v>
      </c>
      <c r="D4" s="40"/>
      <c r="E4" s="4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25">
      <c r="A5" s="27" t="s">
        <v>11</v>
      </c>
      <c r="B5" s="28"/>
      <c r="C5" s="42">
        <v>60</v>
      </c>
      <c r="D5" s="43"/>
      <c r="E5" s="4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25">
      <c r="A6" s="27" t="s">
        <v>2</v>
      </c>
      <c r="B6" s="28"/>
      <c r="C6" s="45" t="s">
        <v>5</v>
      </c>
      <c r="D6" s="46"/>
      <c r="E6" s="4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25">
      <c r="A7" s="25" t="s">
        <v>3</v>
      </c>
      <c r="B7" s="26"/>
      <c r="C7" s="48" t="s">
        <v>5</v>
      </c>
      <c r="D7" s="49"/>
      <c r="E7" s="5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5.75" thickBot="1" x14ac:dyDescent="0.3">
      <c r="A9" s="29" t="s">
        <v>6</v>
      </c>
      <c r="B9" s="30"/>
      <c r="C9" s="30"/>
      <c r="D9" s="30"/>
      <c r="E9" s="3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25">
      <c r="A11" s="23" t="s">
        <v>7</v>
      </c>
      <c r="B11" s="24"/>
      <c r="C11" s="20">
        <v>220000</v>
      </c>
      <c r="D11" s="21"/>
      <c r="E11" s="2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25">
      <c r="A12" s="27" t="s">
        <v>8</v>
      </c>
      <c r="B12" s="28"/>
      <c r="C12" s="36">
        <f>C11/C5</f>
        <v>3666.6666666666665</v>
      </c>
      <c r="D12" s="37"/>
      <c r="E12" s="3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25">
      <c r="A13" s="27" t="s">
        <v>30</v>
      </c>
      <c r="B13" s="28"/>
      <c r="C13" s="5">
        <v>5</v>
      </c>
      <c r="D13" s="6"/>
      <c r="E13" s="3">
        <f>C11*C13/100</f>
        <v>11000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25">
      <c r="A14" s="27" t="s">
        <v>12</v>
      </c>
      <c r="B14" s="28"/>
      <c r="C14" s="5">
        <v>0.5</v>
      </c>
      <c r="D14" s="6"/>
      <c r="E14" s="3">
        <f>C11*C14/100</f>
        <v>1100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25">
      <c r="A15" s="27" t="s">
        <v>13</v>
      </c>
      <c r="B15" s="28"/>
      <c r="C15" s="5">
        <v>1.5</v>
      </c>
      <c r="D15" s="6"/>
      <c r="E15" s="3">
        <f>C11*C15/100</f>
        <v>3300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25">
      <c r="A16" s="27" t="s">
        <v>14</v>
      </c>
      <c r="B16" s="28"/>
      <c r="C16" s="5">
        <v>0</v>
      </c>
      <c r="D16" s="6"/>
      <c r="E16" s="3">
        <f>C11*C16/100</f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25">
      <c r="A17" s="27" t="s">
        <v>15</v>
      </c>
      <c r="B17" s="28"/>
      <c r="C17" s="5">
        <v>0</v>
      </c>
      <c r="D17" s="6"/>
      <c r="E17" s="3">
        <f>C11*C17/100</f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25">
      <c r="A18" s="25" t="s">
        <v>10</v>
      </c>
      <c r="B18" s="26"/>
      <c r="C18" s="7">
        <v>7</v>
      </c>
      <c r="D18" s="8"/>
      <c r="E18" s="4">
        <f>C11*C18/100</f>
        <v>15400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15.75" thickBot="1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15.75" thickBot="1" x14ac:dyDescent="0.3">
      <c r="A20" s="29" t="s">
        <v>16</v>
      </c>
      <c r="B20" s="30"/>
      <c r="C20" s="30"/>
      <c r="D20" s="30"/>
      <c r="E20" s="3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25">
      <c r="A22" s="23" t="s">
        <v>17</v>
      </c>
      <c r="B22" s="24"/>
      <c r="C22" s="20">
        <v>0</v>
      </c>
      <c r="D22" s="21"/>
      <c r="E22" s="22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25">
      <c r="A23" s="27" t="s">
        <v>18</v>
      </c>
      <c r="B23" s="28"/>
      <c r="C23" s="17">
        <v>0</v>
      </c>
      <c r="D23" s="18"/>
      <c r="E23" s="1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25">
      <c r="A24" s="27" t="s">
        <v>19</v>
      </c>
      <c r="B24" s="28"/>
      <c r="C24" s="17">
        <v>0</v>
      </c>
      <c r="D24" s="18"/>
      <c r="E24" s="1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25">
      <c r="A25" s="27" t="s">
        <v>20</v>
      </c>
      <c r="B25" s="28"/>
      <c r="C25" s="17">
        <v>0</v>
      </c>
      <c r="D25" s="18"/>
      <c r="E25" s="19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5">
      <c r="A26" s="27" t="s">
        <v>21</v>
      </c>
      <c r="B26" s="28"/>
      <c r="C26" s="17">
        <v>0</v>
      </c>
      <c r="D26" s="18"/>
      <c r="E26" s="19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25">
      <c r="A27" s="27" t="s">
        <v>22</v>
      </c>
      <c r="B27" s="28"/>
      <c r="C27" s="17">
        <v>0</v>
      </c>
      <c r="D27" s="18"/>
      <c r="E27" s="1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25">
      <c r="A28" s="27" t="s">
        <v>23</v>
      </c>
      <c r="B28" s="28"/>
      <c r="C28" s="17">
        <v>0</v>
      </c>
      <c r="D28" s="18"/>
      <c r="E28" s="1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25">
      <c r="A29" s="27" t="s">
        <v>24</v>
      </c>
      <c r="B29" s="28"/>
      <c r="C29" s="17">
        <v>0</v>
      </c>
      <c r="D29" s="18"/>
      <c r="E29" s="19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25">
      <c r="A30" s="27" t="s">
        <v>25</v>
      </c>
      <c r="B30" s="28"/>
      <c r="C30" s="17">
        <v>0</v>
      </c>
      <c r="D30" s="18"/>
      <c r="E30" s="19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25">
      <c r="A31" s="27" t="s">
        <v>26</v>
      </c>
      <c r="B31" s="28"/>
      <c r="C31" s="17">
        <v>0</v>
      </c>
      <c r="D31" s="18"/>
      <c r="E31" s="19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25">
      <c r="A32" s="27" t="s">
        <v>27</v>
      </c>
      <c r="B32" s="28"/>
      <c r="C32" s="17">
        <v>0</v>
      </c>
      <c r="D32" s="18"/>
      <c r="E32" s="19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25">
      <c r="A33" s="27" t="s">
        <v>28</v>
      </c>
      <c r="B33" s="28"/>
      <c r="C33" s="17">
        <v>0</v>
      </c>
      <c r="D33" s="18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A34" s="25" t="s">
        <v>10</v>
      </c>
      <c r="B34" s="26"/>
      <c r="C34" s="14">
        <f>SUM(C22:E33)</f>
        <v>0</v>
      </c>
      <c r="D34" s="15"/>
      <c r="E34" s="16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.75" thickBot="1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.75" thickBot="1" x14ac:dyDescent="0.3">
      <c r="A36" s="29" t="s">
        <v>29</v>
      </c>
      <c r="B36" s="30"/>
      <c r="C36" s="30"/>
      <c r="D36" s="30"/>
      <c r="E36" s="3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25">
      <c r="A38" s="23" t="s">
        <v>31</v>
      </c>
      <c r="B38" s="24"/>
      <c r="C38" s="54">
        <v>220000</v>
      </c>
      <c r="D38" s="55"/>
      <c r="E38" s="56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25">
      <c r="A39" s="27" t="s">
        <v>32</v>
      </c>
      <c r="B39" s="28"/>
      <c r="C39" s="33">
        <v>15400</v>
      </c>
      <c r="D39" s="34"/>
      <c r="E39" s="35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25">
      <c r="A40" s="27" t="s">
        <v>33</v>
      </c>
      <c r="B40" s="28"/>
      <c r="C40" s="33">
        <v>0</v>
      </c>
      <c r="D40" s="34"/>
      <c r="E40" s="35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5">
      <c r="A41" s="25" t="s">
        <v>10</v>
      </c>
      <c r="B41" s="26"/>
      <c r="C41" s="51">
        <f>SUM(C38:E40)</f>
        <v>235400</v>
      </c>
      <c r="D41" s="52"/>
      <c r="E41" s="5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5.75" thickBot="1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5.75" thickBot="1" x14ac:dyDescent="0.3">
      <c r="A51" s="29" t="s">
        <v>34</v>
      </c>
      <c r="B51" s="30"/>
      <c r="C51" s="30"/>
      <c r="D51" s="30"/>
      <c r="E51" s="3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25">
      <c r="A53" s="23" t="s">
        <v>37</v>
      </c>
      <c r="B53" s="24"/>
      <c r="C53" s="54">
        <v>850</v>
      </c>
      <c r="D53" s="55"/>
      <c r="E53" s="56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A54" s="27" t="s">
        <v>35</v>
      </c>
      <c r="B54" s="28"/>
      <c r="C54" s="59">
        <f>C53/C5</f>
        <v>14.166666666666666</v>
      </c>
      <c r="D54" s="60"/>
      <c r="E54" s="6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A55" s="27" t="s">
        <v>3</v>
      </c>
      <c r="B55" s="28"/>
      <c r="C55" s="33">
        <v>0</v>
      </c>
      <c r="D55" s="34"/>
      <c r="E55" s="35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A56" s="27" t="s">
        <v>9</v>
      </c>
      <c r="B56" s="28"/>
      <c r="C56" s="33">
        <v>0</v>
      </c>
      <c r="D56" s="34"/>
      <c r="E56" s="35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25">
      <c r="A57" s="27" t="s">
        <v>36</v>
      </c>
      <c r="B57" s="28"/>
      <c r="C57" s="33">
        <v>850</v>
      </c>
      <c r="D57" s="34"/>
      <c r="E57" s="35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5">
      <c r="A58" s="27" t="s">
        <v>38</v>
      </c>
      <c r="B58" s="28"/>
      <c r="C58" s="17">
        <v>150</v>
      </c>
      <c r="D58" s="18"/>
      <c r="E58" s="19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5">
      <c r="A59" s="25" t="s">
        <v>39</v>
      </c>
      <c r="B59" s="26"/>
      <c r="C59" s="14">
        <v>1000</v>
      </c>
      <c r="D59" s="15"/>
      <c r="E59" s="16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5.75" thickBot="1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ht="15.75" thickBot="1" x14ac:dyDescent="0.3">
      <c r="A61" s="29" t="s">
        <v>40</v>
      </c>
      <c r="B61" s="30"/>
      <c r="C61" s="30"/>
      <c r="D61" s="30"/>
      <c r="E61" s="3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5"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25">
      <c r="A63" s="23" t="s">
        <v>45</v>
      </c>
      <c r="B63" s="24"/>
      <c r="C63" s="11">
        <v>3</v>
      </c>
      <c r="D63" s="12"/>
      <c r="E63" s="2">
        <f>C53*C63/100</f>
        <v>25.5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25">
      <c r="A64" s="27" t="s">
        <v>57</v>
      </c>
      <c r="B64" s="28"/>
      <c r="C64" s="9">
        <v>10</v>
      </c>
      <c r="D64" s="6"/>
      <c r="E64" s="10">
        <f>C5*C64</f>
        <v>600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A65" s="27" t="s">
        <v>43</v>
      </c>
      <c r="B65" s="28"/>
      <c r="C65" s="6">
        <v>12</v>
      </c>
      <c r="D65" s="6"/>
      <c r="E65" s="3">
        <f>E64/C65</f>
        <v>50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25">
      <c r="A66" s="27" t="s">
        <v>44</v>
      </c>
      <c r="B66" s="28"/>
      <c r="C66" s="33">
        <v>235</v>
      </c>
      <c r="D66" s="34"/>
      <c r="E66" s="35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25">
      <c r="A67" s="25" t="s">
        <v>41</v>
      </c>
      <c r="B67" s="26"/>
      <c r="C67" s="51">
        <f>E63+E65+C66</f>
        <v>310.5</v>
      </c>
      <c r="D67" s="52"/>
      <c r="E67" s="5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5.75" thickBot="1" x14ac:dyDescent="0.3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5.75" thickBot="1" x14ac:dyDescent="0.3">
      <c r="A69" s="29" t="s">
        <v>46</v>
      </c>
      <c r="B69" s="30"/>
      <c r="C69" s="30"/>
      <c r="D69" s="30"/>
      <c r="E69" s="3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25">
      <c r="A71" s="23" t="s">
        <v>49</v>
      </c>
      <c r="B71" s="24"/>
      <c r="C71" s="11">
        <v>3.94</v>
      </c>
      <c r="D71" s="12"/>
      <c r="E71" s="13">
        <f>C11*C71/100</f>
        <v>8668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25">
      <c r="A72" s="27" t="s">
        <v>48</v>
      </c>
      <c r="B72" s="28"/>
      <c r="C72" s="6">
        <v>12</v>
      </c>
      <c r="D72" s="6"/>
      <c r="E72" s="3">
        <f>E71/C72</f>
        <v>722.33333333333337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25">
      <c r="A73" s="27" t="s">
        <v>50</v>
      </c>
      <c r="B73" s="28"/>
      <c r="C73" s="5">
        <v>2</v>
      </c>
      <c r="D73" s="6"/>
      <c r="E73" s="10">
        <f>C11*C73/100</f>
        <v>4400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25">
      <c r="A74" s="27" t="s">
        <v>51</v>
      </c>
      <c r="B74" s="28"/>
      <c r="C74" s="6">
        <v>12</v>
      </c>
      <c r="D74" s="6"/>
      <c r="E74" s="3">
        <f>E73/C74</f>
        <v>366.66666666666669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A75" s="25" t="s">
        <v>42</v>
      </c>
      <c r="B75" s="26"/>
      <c r="C75" s="15">
        <f>E72+E74</f>
        <v>1089</v>
      </c>
      <c r="D75" s="57"/>
      <c r="E75" s="58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5.75" thickBot="1" x14ac:dyDescent="0.3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ht="15.75" thickBot="1" x14ac:dyDescent="0.3">
      <c r="A77" s="29" t="s">
        <v>52</v>
      </c>
      <c r="B77" s="30"/>
      <c r="C77" s="30"/>
      <c r="D77" s="30"/>
      <c r="E77" s="3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A79" s="23" t="s">
        <v>53</v>
      </c>
      <c r="B79" s="24"/>
      <c r="C79" s="55">
        <v>1089</v>
      </c>
      <c r="D79" s="55"/>
      <c r="E79" s="56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A80" s="27" t="s">
        <v>40</v>
      </c>
      <c r="B80" s="28"/>
      <c r="C80" s="34">
        <v>310.5</v>
      </c>
      <c r="D80" s="34"/>
      <c r="E80" s="35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25">
      <c r="A81" s="25" t="s">
        <v>41</v>
      </c>
      <c r="B81" s="26"/>
      <c r="C81" s="52">
        <f>C79+C80</f>
        <v>1399.5</v>
      </c>
      <c r="D81" s="52"/>
      <c r="E81" s="5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ht="15.75" thickBot="1" x14ac:dyDescent="0.3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ht="15.75" thickBot="1" x14ac:dyDescent="0.3">
      <c r="A83" s="29" t="s">
        <v>54</v>
      </c>
      <c r="B83" s="30"/>
      <c r="C83" s="30"/>
      <c r="D83" s="30"/>
      <c r="E83" s="3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25">
      <c r="A85" s="23" t="s">
        <v>37</v>
      </c>
      <c r="B85" s="24"/>
      <c r="C85" s="55">
        <v>850</v>
      </c>
      <c r="D85" s="55"/>
      <c r="E85" s="56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25">
      <c r="A86" s="27" t="s">
        <v>47</v>
      </c>
      <c r="B86" s="28"/>
      <c r="C86" s="34">
        <v>722.33</v>
      </c>
      <c r="D86" s="34"/>
      <c r="E86" s="35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5">
      <c r="A87" s="27" t="s">
        <v>55</v>
      </c>
      <c r="B87" s="28"/>
      <c r="C87" s="34">
        <v>366.67</v>
      </c>
      <c r="D87" s="34"/>
      <c r="E87" s="35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25">
      <c r="A88" s="27" t="s">
        <v>56</v>
      </c>
      <c r="B88" s="28"/>
      <c r="C88" s="34">
        <v>310.5</v>
      </c>
      <c r="D88" s="34"/>
      <c r="E88" s="35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25">
      <c r="A89" s="25" t="s">
        <v>54</v>
      </c>
      <c r="B89" s="26"/>
      <c r="C89" s="52">
        <f>C85-C86-C87-C88</f>
        <v>-549.5</v>
      </c>
      <c r="D89" s="52"/>
      <c r="E89" s="53"/>
    </row>
    <row r="90" spans="1:32" ht="15.75" thickBot="1" x14ac:dyDescent="0.3">
      <c r="A90"/>
      <c r="C90" s="32"/>
      <c r="D90" s="32"/>
      <c r="E90" s="32"/>
    </row>
    <row r="91" spans="1:32" ht="15.75" thickBot="1" x14ac:dyDescent="0.3">
      <c r="A91" s="29" t="s">
        <v>58</v>
      </c>
      <c r="B91" s="30"/>
      <c r="C91" s="30"/>
      <c r="D91" s="30"/>
      <c r="E91" s="31"/>
    </row>
    <row r="92" spans="1:32" x14ac:dyDescent="0.25">
      <c r="A92"/>
      <c r="B92" s="1"/>
      <c r="C92" s="1"/>
      <c r="D92" s="1"/>
      <c r="E92" s="1"/>
    </row>
    <row r="93" spans="1:32" x14ac:dyDescent="0.25">
      <c r="A93" s="23" t="s">
        <v>59</v>
      </c>
      <c r="B93" s="24"/>
      <c r="C93" s="20">
        <v>-15400</v>
      </c>
      <c r="D93" s="21"/>
      <c r="E93" s="22"/>
    </row>
    <row r="94" spans="1:32" x14ac:dyDescent="0.25">
      <c r="A94" s="27" t="s">
        <v>33</v>
      </c>
      <c r="B94" s="28"/>
      <c r="C94" s="17"/>
      <c r="D94" s="18"/>
      <c r="E94" s="19"/>
    </row>
    <row r="95" spans="1:32" x14ac:dyDescent="0.25">
      <c r="A95" s="27" t="s">
        <v>60</v>
      </c>
      <c r="B95" s="28"/>
      <c r="C95" s="17"/>
      <c r="D95" s="18"/>
      <c r="E95" s="19"/>
    </row>
    <row r="96" spans="1:32" x14ac:dyDescent="0.25">
      <c r="A96" s="27" t="s">
        <v>61</v>
      </c>
      <c r="B96" s="28"/>
      <c r="C96" s="17"/>
      <c r="D96" s="18"/>
      <c r="E96" s="19"/>
    </row>
    <row r="97" spans="1:5" x14ac:dyDescent="0.25">
      <c r="A97" s="25" t="s">
        <v>41</v>
      </c>
      <c r="B97" s="26"/>
      <c r="C97" s="14"/>
      <c r="D97" s="15"/>
      <c r="E97" s="16"/>
    </row>
    <row r="98" spans="1:5" x14ac:dyDescent="0.25">
      <c r="A98"/>
      <c r="B98" s="1"/>
      <c r="C98" s="1"/>
      <c r="D98" s="1"/>
      <c r="E98" s="1"/>
    </row>
    <row r="99" spans="1:5" ht="15.75" thickBot="1" x14ac:dyDescent="0.3">
      <c r="B99" s="1"/>
      <c r="C99" s="1"/>
      <c r="D99" s="1"/>
      <c r="E99" s="1"/>
    </row>
    <row r="100" spans="1:5" ht="15.75" thickBot="1" x14ac:dyDescent="0.3">
      <c r="A100" s="29" t="s">
        <v>62</v>
      </c>
      <c r="B100" s="30"/>
      <c r="C100" s="30"/>
      <c r="D100" s="30"/>
      <c r="E100" s="31"/>
    </row>
    <row r="101" spans="1:5" x14ac:dyDescent="0.25">
      <c r="B101" s="1"/>
      <c r="C101" s="1"/>
      <c r="D101" s="1"/>
      <c r="E101" s="1"/>
    </row>
    <row r="102" spans="1:5" x14ac:dyDescent="0.25">
      <c r="A102" s="62" t="s">
        <v>29</v>
      </c>
      <c r="B102" s="62"/>
      <c r="C102" s="37">
        <v>235400</v>
      </c>
      <c r="D102" s="37"/>
      <c r="E102" s="37"/>
    </row>
    <row r="103" spans="1:5" x14ac:dyDescent="0.25">
      <c r="A103" s="62" t="s">
        <v>44</v>
      </c>
      <c r="B103" s="62"/>
      <c r="C103" s="64">
        <v>235</v>
      </c>
      <c r="D103" s="67">
        <v>4</v>
      </c>
      <c r="E103" s="64">
        <f>C103*D103</f>
        <v>940</v>
      </c>
    </row>
    <row r="104" spans="1:5" x14ac:dyDescent="0.25">
      <c r="A104" s="62" t="s">
        <v>63</v>
      </c>
      <c r="B104" s="62"/>
      <c r="C104" s="64">
        <v>1089</v>
      </c>
      <c r="D104" s="67">
        <v>4</v>
      </c>
      <c r="E104" s="64">
        <f>C104*D104</f>
        <v>4356</v>
      </c>
    </row>
    <row r="105" spans="1:5" x14ac:dyDescent="0.25">
      <c r="A105" s="62" t="s">
        <v>68</v>
      </c>
      <c r="B105" s="62"/>
      <c r="C105" s="18">
        <f>C11*1/100</f>
        <v>2200</v>
      </c>
      <c r="D105" s="65"/>
      <c r="E105" s="65"/>
    </row>
    <row r="106" spans="1:5" x14ac:dyDescent="0.25">
      <c r="A106" s="62" t="s">
        <v>64</v>
      </c>
      <c r="B106" s="62"/>
      <c r="C106" s="63">
        <f>C102+E103+E104+C105</f>
        <v>242896</v>
      </c>
      <c r="D106" s="63"/>
      <c r="E106" s="63"/>
    </row>
    <row r="108" spans="1:5" x14ac:dyDescent="0.25">
      <c r="A108" s="66" t="s">
        <v>69</v>
      </c>
      <c r="B108" s="66"/>
      <c r="C108" s="66"/>
      <c r="D108" s="66"/>
      <c r="E108" s="66"/>
    </row>
    <row r="109" spans="1:5" x14ac:dyDescent="0.25">
      <c r="A109" s="66" t="s">
        <v>65</v>
      </c>
      <c r="B109" s="66"/>
      <c r="C109" s="66"/>
      <c r="D109" s="66"/>
      <c r="E109" s="66"/>
    </row>
    <row r="110" spans="1:5" x14ac:dyDescent="0.25">
      <c r="A110" s="66" t="s">
        <v>66</v>
      </c>
      <c r="B110" s="66"/>
      <c r="C110" s="66"/>
      <c r="D110" s="66"/>
      <c r="E110" s="66"/>
    </row>
    <row r="111" spans="1:5" x14ac:dyDescent="0.25">
      <c r="A111" s="66" t="s">
        <v>67</v>
      </c>
      <c r="B111" s="66"/>
      <c r="C111" s="66"/>
      <c r="D111" s="66"/>
      <c r="E111" s="66"/>
    </row>
    <row r="112" spans="1:5" x14ac:dyDescent="0.25">
      <c r="B112" s="1"/>
      <c r="C112" s="1"/>
      <c r="D112" s="1"/>
      <c r="E112" s="1"/>
    </row>
    <row r="113" spans="2:5" x14ac:dyDescent="0.25">
      <c r="C113" s="1"/>
      <c r="D113" s="1"/>
      <c r="E113" s="1"/>
    </row>
    <row r="114" spans="2:5" x14ac:dyDescent="0.25">
      <c r="B114" s="1"/>
      <c r="C114" s="1"/>
      <c r="D114" s="1"/>
      <c r="E114" s="1"/>
    </row>
    <row r="115" spans="2:5" x14ac:dyDescent="0.25">
      <c r="B115" s="1"/>
      <c r="C115" s="1"/>
      <c r="D115" s="1"/>
      <c r="E115" s="1"/>
    </row>
    <row r="116" spans="2:5" x14ac:dyDescent="0.25">
      <c r="B116" s="1"/>
      <c r="C116" s="1"/>
      <c r="D116" s="1"/>
      <c r="E116" s="1"/>
    </row>
    <row r="117" spans="2:5" x14ac:dyDescent="0.25">
      <c r="B117" s="1"/>
      <c r="C117" s="1"/>
      <c r="D117" s="1"/>
      <c r="E117" s="1"/>
    </row>
    <row r="118" spans="2:5" x14ac:dyDescent="0.25">
      <c r="B118" s="1"/>
      <c r="C118" s="1"/>
      <c r="D118" s="1"/>
      <c r="E118" s="1"/>
    </row>
    <row r="119" spans="2:5" x14ac:dyDescent="0.25">
      <c r="B119" s="1"/>
      <c r="C119" s="1"/>
      <c r="D119" s="1"/>
      <c r="E119" s="1"/>
    </row>
    <row r="120" spans="2:5" x14ac:dyDescent="0.25">
      <c r="B120" s="1"/>
      <c r="C120" s="1"/>
      <c r="D120" s="1"/>
      <c r="E120" s="1"/>
    </row>
    <row r="121" spans="2:5" x14ac:dyDescent="0.25">
      <c r="B121" s="1"/>
      <c r="C121" s="1"/>
      <c r="D121" s="1"/>
      <c r="E121" s="1"/>
    </row>
    <row r="122" spans="2:5" x14ac:dyDescent="0.25">
      <c r="B122" s="1"/>
      <c r="C122" s="1"/>
      <c r="D122" s="1"/>
      <c r="E122" s="1"/>
    </row>
    <row r="123" spans="2:5" x14ac:dyDescent="0.25">
      <c r="B123" s="1"/>
      <c r="C123" s="1"/>
      <c r="D123" s="1"/>
      <c r="E123" s="1"/>
    </row>
    <row r="124" spans="2:5" x14ac:dyDescent="0.25">
      <c r="B124" s="1"/>
      <c r="C124" s="1"/>
      <c r="D124" s="1"/>
      <c r="E124" s="1"/>
    </row>
    <row r="125" spans="2:5" x14ac:dyDescent="0.25">
      <c r="B125" s="1"/>
      <c r="C125" s="1"/>
      <c r="D125" s="1"/>
      <c r="E125" s="1"/>
    </row>
    <row r="126" spans="2:5" x14ac:dyDescent="0.25">
      <c r="B126" s="1"/>
      <c r="C126" s="1"/>
      <c r="D126" s="1"/>
      <c r="E126" s="1"/>
    </row>
    <row r="127" spans="2:5" x14ac:dyDescent="0.25">
      <c r="B127" s="1"/>
      <c r="C127" s="1"/>
      <c r="D127" s="1"/>
      <c r="E127" s="1"/>
    </row>
    <row r="128" spans="2:5" x14ac:dyDescent="0.25">
      <c r="B128" s="1"/>
      <c r="C128" s="1"/>
      <c r="D128" s="1"/>
      <c r="E128" s="1"/>
    </row>
    <row r="129" spans="2:5" x14ac:dyDescent="0.25">
      <c r="B129" s="1"/>
      <c r="C129" s="1"/>
      <c r="D129" s="1"/>
      <c r="E129" s="1"/>
    </row>
    <row r="130" spans="2:5" x14ac:dyDescent="0.25">
      <c r="B130" s="1"/>
      <c r="C130" s="1"/>
      <c r="D130" s="1"/>
      <c r="E130" s="1"/>
    </row>
    <row r="131" spans="2:5" x14ac:dyDescent="0.25">
      <c r="B131" s="1"/>
      <c r="C131" s="1"/>
      <c r="D131" s="1"/>
      <c r="E131" s="1"/>
    </row>
    <row r="132" spans="2:5" x14ac:dyDescent="0.25">
      <c r="B132" s="1"/>
      <c r="C132" s="1"/>
      <c r="D132" s="1"/>
      <c r="E132" s="1"/>
    </row>
    <row r="133" spans="2:5" x14ac:dyDescent="0.25">
      <c r="B133" s="1"/>
      <c r="C133" s="1"/>
      <c r="D133" s="1"/>
      <c r="E133" s="1"/>
    </row>
    <row r="134" spans="2:5" x14ac:dyDescent="0.25">
      <c r="B134" s="1"/>
      <c r="C134" s="1"/>
      <c r="D134" s="1"/>
      <c r="E134" s="1"/>
    </row>
    <row r="135" spans="2:5" x14ac:dyDescent="0.25">
      <c r="B135" s="1"/>
      <c r="C135" s="1"/>
      <c r="D135" s="1"/>
      <c r="E135" s="1"/>
    </row>
    <row r="136" spans="2:5" x14ac:dyDescent="0.25">
      <c r="B136" s="1"/>
      <c r="C136" s="1"/>
      <c r="D136" s="1"/>
      <c r="E136" s="1"/>
    </row>
    <row r="137" spans="2:5" x14ac:dyDescent="0.25">
      <c r="B137" s="1"/>
      <c r="C137" s="1"/>
      <c r="D137" s="1"/>
      <c r="E137" s="1"/>
    </row>
    <row r="138" spans="2:5" x14ac:dyDescent="0.25">
      <c r="B138" s="1"/>
      <c r="C138" s="1"/>
      <c r="D138" s="1"/>
      <c r="E138" s="1"/>
    </row>
    <row r="139" spans="2:5" x14ac:dyDescent="0.25">
      <c r="B139" s="1"/>
      <c r="C139" s="1"/>
      <c r="D139" s="1"/>
      <c r="E139" s="1"/>
    </row>
    <row r="140" spans="2:5" x14ac:dyDescent="0.25">
      <c r="B140" s="1"/>
      <c r="C140" s="1"/>
      <c r="D140" s="1"/>
      <c r="E140" s="1"/>
    </row>
    <row r="141" spans="2:5" x14ac:dyDescent="0.25">
      <c r="B141" s="1"/>
      <c r="C141" s="1"/>
      <c r="D141" s="1"/>
      <c r="E141" s="1"/>
    </row>
    <row r="142" spans="2:5" x14ac:dyDescent="0.25">
      <c r="B142" s="1"/>
      <c r="C142" s="1"/>
      <c r="D142" s="1"/>
      <c r="E142" s="1"/>
    </row>
    <row r="143" spans="2:5" x14ac:dyDescent="0.25">
      <c r="B143" s="1"/>
      <c r="C143" s="1"/>
      <c r="D143" s="1"/>
      <c r="E143" s="1"/>
    </row>
    <row r="144" spans="2:5" x14ac:dyDescent="0.25">
      <c r="B144" s="1"/>
      <c r="C144" s="1"/>
      <c r="D144" s="1"/>
      <c r="E144" s="1"/>
    </row>
    <row r="145" spans="2:5" x14ac:dyDescent="0.25">
      <c r="B145" s="1"/>
      <c r="C145" s="1"/>
      <c r="D145" s="1"/>
      <c r="E145" s="1"/>
    </row>
    <row r="146" spans="2:5" x14ac:dyDescent="0.25">
      <c r="B146" s="1"/>
      <c r="C146" s="1"/>
      <c r="D146" s="1"/>
      <c r="E146" s="1"/>
    </row>
    <row r="147" spans="2:5" x14ac:dyDescent="0.25">
      <c r="B147" s="1"/>
      <c r="C147" s="1"/>
      <c r="D147" s="1"/>
      <c r="E147" s="1"/>
    </row>
    <row r="148" spans="2:5" x14ac:dyDescent="0.25">
      <c r="B148" s="1"/>
      <c r="C148" s="1"/>
      <c r="D148" s="1"/>
      <c r="E148" s="1"/>
    </row>
  </sheetData>
  <mergeCells count="129">
    <mergeCell ref="A108:E108"/>
    <mergeCell ref="A109:E109"/>
    <mergeCell ref="A110:E110"/>
    <mergeCell ref="A111:E111"/>
    <mergeCell ref="A105:B105"/>
    <mergeCell ref="C106:E106"/>
    <mergeCell ref="A100:E100"/>
    <mergeCell ref="A102:B102"/>
    <mergeCell ref="C102:E102"/>
    <mergeCell ref="A104:B104"/>
    <mergeCell ref="A103:B103"/>
    <mergeCell ref="A106:B106"/>
    <mergeCell ref="C105:E105"/>
    <mergeCell ref="A26:B26"/>
    <mergeCell ref="A25:B25"/>
    <mergeCell ref="A24:B24"/>
    <mergeCell ref="C32:E32"/>
    <mergeCell ref="C33:E33"/>
    <mergeCell ref="C34:E34"/>
    <mergeCell ref="A34:B34"/>
    <mergeCell ref="A33:B33"/>
    <mergeCell ref="A32:B32"/>
    <mergeCell ref="A31:B31"/>
    <mergeCell ref="A30:B30"/>
    <mergeCell ref="A29:B29"/>
    <mergeCell ref="C89:E89"/>
    <mergeCell ref="C88:E88"/>
    <mergeCell ref="C87:E87"/>
    <mergeCell ref="C86:E86"/>
    <mergeCell ref="C79:E79"/>
    <mergeCell ref="C80:E80"/>
    <mergeCell ref="C81:E81"/>
    <mergeCell ref="C85:E85"/>
    <mergeCell ref="C66:E66"/>
    <mergeCell ref="C67:E67"/>
    <mergeCell ref="C75:E75"/>
    <mergeCell ref="C58:E58"/>
    <mergeCell ref="C59:E59"/>
    <mergeCell ref="C39:E39"/>
    <mergeCell ref="C41:E41"/>
    <mergeCell ref="C40:E40"/>
    <mergeCell ref="C53:E53"/>
    <mergeCell ref="C57:E57"/>
    <mergeCell ref="A23:B23"/>
    <mergeCell ref="A22:B22"/>
    <mergeCell ref="C22:E22"/>
    <mergeCell ref="C23:E23"/>
    <mergeCell ref="C27:E27"/>
    <mergeCell ref="C26:E26"/>
    <mergeCell ref="C25:E25"/>
    <mergeCell ref="C24:E24"/>
    <mergeCell ref="C38:E38"/>
    <mergeCell ref="C28:E28"/>
    <mergeCell ref="C29:E29"/>
    <mergeCell ref="C30:E30"/>
    <mergeCell ref="C31:E31"/>
    <mergeCell ref="C55:E55"/>
    <mergeCell ref="C54:E54"/>
    <mergeCell ref="A28:B28"/>
    <mergeCell ref="A27:B27"/>
    <mergeCell ref="A18:B18"/>
    <mergeCell ref="A17:B17"/>
    <mergeCell ref="A16:B16"/>
    <mergeCell ref="A20:E20"/>
    <mergeCell ref="A2:E2"/>
    <mergeCell ref="A4:B4"/>
    <mergeCell ref="A5:B5"/>
    <mergeCell ref="A6:B6"/>
    <mergeCell ref="A7:B7"/>
    <mergeCell ref="C11:E11"/>
    <mergeCell ref="C12:E12"/>
    <mergeCell ref="C4:E4"/>
    <mergeCell ref="C5:E5"/>
    <mergeCell ref="C6:E6"/>
    <mergeCell ref="C7:E7"/>
    <mergeCell ref="A15:B15"/>
    <mergeCell ref="A14:B14"/>
    <mergeCell ref="A13:B13"/>
    <mergeCell ref="A12:B12"/>
    <mergeCell ref="A11:B11"/>
    <mergeCell ref="A9:E9"/>
    <mergeCell ref="A71:B71"/>
    <mergeCell ref="A67:B67"/>
    <mergeCell ref="A36:E36"/>
    <mergeCell ref="A51:E51"/>
    <mergeCell ref="A91:E91"/>
    <mergeCell ref="A83:E83"/>
    <mergeCell ref="A77:E77"/>
    <mergeCell ref="A69:E69"/>
    <mergeCell ref="A61:E61"/>
    <mergeCell ref="A89:B89"/>
    <mergeCell ref="A88:B88"/>
    <mergeCell ref="A87:B87"/>
    <mergeCell ref="A86:B86"/>
    <mergeCell ref="A85:B85"/>
    <mergeCell ref="A81:B81"/>
    <mergeCell ref="A80:B80"/>
    <mergeCell ref="A79:B79"/>
    <mergeCell ref="A75:B75"/>
    <mergeCell ref="A41:B41"/>
    <mergeCell ref="A40:B40"/>
    <mergeCell ref="A39:B39"/>
    <mergeCell ref="A38:B38"/>
    <mergeCell ref="C90:E90"/>
    <mergeCell ref="C56:E56"/>
    <mergeCell ref="C97:E97"/>
    <mergeCell ref="C96:E96"/>
    <mergeCell ref="C95:E95"/>
    <mergeCell ref="C94:E94"/>
    <mergeCell ref="C93:E93"/>
    <mergeCell ref="A53:B53"/>
    <mergeCell ref="A97:B97"/>
    <mergeCell ref="A96:B96"/>
    <mergeCell ref="A95:B95"/>
    <mergeCell ref="A94:B94"/>
    <mergeCell ref="A93:B93"/>
    <mergeCell ref="A58:B58"/>
    <mergeCell ref="A57:B57"/>
    <mergeCell ref="A56:B56"/>
    <mergeCell ref="A55:B55"/>
    <mergeCell ref="A54:B54"/>
    <mergeCell ref="A66:B66"/>
    <mergeCell ref="A65:B65"/>
    <mergeCell ref="A64:B64"/>
    <mergeCell ref="A63:B63"/>
    <mergeCell ref="A59:B59"/>
    <mergeCell ref="A74:B74"/>
    <mergeCell ref="A73:B73"/>
    <mergeCell ref="A72:B72"/>
  </mergeCells>
  <pageMargins left="0.7" right="0.7" top="0.78740157499999996" bottom="0.78740157499999996" header="0.3" footer="0.3"/>
  <pageSetup paperSize="9" orientation="portrait" r:id="rId1"/>
  <ignoredErrors>
    <ignoredError sqref="E7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 Tikvic</dc:creator>
  <cp:lastModifiedBy>Niko Tikvic</cp:lastModifiedBy>
  <dcterms:created xsi:type="dcterms:W3CDTF">2023-07-05T05:39:47Z</dcterms:created>
  <dcterms:modified xsi:type="dcterms:W3CDTF">2023-07-26T22:15:46Z</dcterms:modified>
</cp:coreProperties>
</file>